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_Дирекции\Дирекция по закупкам\УЗиЗП НХС\"/>
    </mc:Choice>
  </mc:AlternateContent>
  <bookViews>
    <workbookView xWindow="0" yWindow="0" windowWidth="28800" windowHeight="12585"/>
  </bookViews>
  <sheets>
    <sheet name="Лист1" sheetId="1" r:id="rId1"/>
    <sheet name="Лист2" sheetId="3" r:id="rId2"/>
    <sheet name="Списки" sheetId="2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53" i="1" l="1"/>
  <c r="U53" i="1"/>
  <c r="T53" i="1"/>
  <c r="V52" i="1"/>
  <c r="U52" i="1"/>
  <c r="T52" i="1"/>
  <c r="V51" i="1"/>
  <c r="U51" i="1"/>
  <c r="T51" i="1"/>
  <c r="V50" i="1"/>
  <c r="U50" i="1"/>
  <c r="T50" i="1"/>
  <c r="V49" i="1"/>
  <c r="U49" i="1"/>
  <c r="T49" i="1"/>
  <c r="V48" i="1"/>
  <c r="U48" i="1"/>
  <c r="T48" i="1"/>
  <c r="V47" i="1"/>
  <c r="U47" i="1"/>
  <c r="T47" i="1"/>
  <c r="V46" i="1"/>
  <c r="U46" i="1"/>
  <c r="T46" i="1"/>
  <c r="V45" i="1"/>
  <c r="U45" i="1"/>
  <c r="T45" i="1"/>
  <c r="V44" i="1"/>
  <c r="U44" i="1"/>
  <c r="T44" i="1"/>
  <c r="V43" i="1"/>
  <c r="U43" i="1"/>
  <c r="T43" i="1"/>
  <c r="V42" i="1"/>
  <c r="U42" i="1"/>
  <c r="T42" i="1"/>
  <c r="V41" i="1"/>
  <c r="U41" i="1"/>
  <c r="T41" i="1"/>
  <c r="V40" i="1"/>
  <c r="U40" i="1"/>
  <c r="T40" i="1"/>
  <c r="V39" i="1"/>
  <c r="U39" i="1"/>
  <c r="T39" i="1"/>
  <c r="V38" i="1"/>
  <c r="U38" i="1"/>
  <c r="T38" i="1"/>
  <c r="V37" i="1"/>
  <c r="U37" i="1"/>
  <c r="T37" i="1"/>
  <c r="V36" i="1"/>
  <c r="U36" i="1"/>
  <c r="T36" i="1"/>
  <c r="V35" i="1"/>
  <c r="U35" i="1"/>
  <c r="T35" i="1"/>
  <c r="V34" i="1"/>
  <c r="U34" i="1"/>
  <c r="T34" i="1"/>
  <c r="V33" i="1"/>
  <c r="U33" i="1"/>
  <c r="T33" i="1"/>
  <c r="V32" i="1"/>
  <c r="U32" i="1"/>
  <c r="T32" i="1"/>
  <c r="V31" i="1"/>
  <c r="U31" i="1"/>
  <c r="T31" i="1"/>
  <c r="G54" i="1"/>
  <c r="N54" i="1"/>
  <c r="T54" i="1" l="1"/>
  <c r="U54" i="1"/>
  <c r="V54" i="1" l="1"/>
</calcChain>
</file>

<file path=xl/sharedStrings.xml><?xml version="1.0" encoding="utf-8"?>
<sst xmlns="http://schemas.openxmlformats.org/spreadsheetml/2006/main" count="220" uniqueCount="158">
  <si>
    <t>Запрос поставщикам от</t>
  </si>
  <si>
    <t>№</t>
  </si>
  <si>
    <t>ИНН</t>
  </si>
  <si>
    <t>КПП</t>
  </si>
  <si>
    <t>Информация об участнике закупки</t>
  </si>
  <si>
    <t>Юридический</t>
  </si>
  <si>
    <t>Фактический</t>
  </si>
  <si>
    <t>Почтовый</t>
  </si>
  <si>
    <t>Место поставки Товара: (Указываается место до которого затраты на транспортировку несет отправитель, в соответствии с п. 10 Приглашения к участию в открытом запросе предложений)</t>
  </si>
  <si>
    <t>Условия оплаты</t>
  </si>
  <si>
    <t>Срок действия заявки на участие</t>
  </si>
  <si>
    <t>60 календарных дней с момента окончания срока подачи заявки на участие</t>
  </si>
  <si>
    <t>Специфика ЛОТА:</t>
  </si>
  <si>
    <t>-</t>
  </si>
  <si>
    <t>Условные обозначения:</t>
  </si>
  <si>
    <t xml:space="preserve"> - Не изменяемые поля (Заполняется Организатором закупки)</t>
  </si>
  <si>
    <t xml:space="preserve"> - Поля для ОБЯЗАТЕЛЬНОГО заполнения УЧАСТНИКОМ </t>
  </si>
  <si>
    <t>!!! При заполнении не разрешается удалять/добавлять столбцы, строки и вносить иные изменения в форму спецификации.</t>
  </si>
  <si>
    <t>№ п/п</t>
  </si>
  <si>
    <t>Код</t>
  </si>
  <si>
    <t>Материалы</t>
  </si>
  <si>
    <t>Ед. изм.</t>
  </si>
  <si>
    <t>Предложения Поставщика</t>
  </si>
  <si>
    <t>Срок поставки, календарных дней</t>
  </si>
  <si>
    <t>Количество</t>
  </si>
  <si>
    <t>Условия Заказчика</t>
  </si>
  <si>
    <t xml:space="preserve">Полное наименование участника </t>
  </si>
  <si>
    <t>Должность</t>
  </si>
  <si>
    <t>Подпись</t>
  </si>
  <si>
    <t>Расшифровка подписи</t>
  </si>
  <si>
    <t>Приложение №2 предоставляется в формате PDF и Excel</t>
  </si>
  <si>
    <t>Участники заполняют шапку приложения и столбцы группы "Предложения поставщика"</t>
  </si>
  <si>
    <t>ИТОГО:</t>
  </si>
  <si>
    <t>Ф.И.О (полностью)</t>
  </si>
  <si>
    <t>Роль (руководитель, представитель)</t>
  </si>
  <si>
    <t>Контактный телефон</t>
  </si>
  <si>
    <t>Адрес электронной почты</t>
  </si>
  <si>
    <t>Коммерческое предложение № __________ от _______________</t>
  </si>
  <si>
    <t>Основание действия</t>
  </si>
  <si>
    <t>Подписант со стороны контрагента</t>
  </si>
  <si>
    <t>руководитель</t>
  </si>
  <si>
    <t>представитель</t>
  </si>
  <si>
    <t xml:space="preserve">Требуемые технические характеристики </t>
  </si>
  <si>
    <t>ед. измерения Поставщика</t>
  </si>
  <si>
    <t>Коэффициент пересчета в ед. измерения заказчика</t>
  </si>
  <si>
    <t>шт</t>
  </si>
  <si>
    <t>кг</t>
  </si>
  <si>
    <t>ампула</t>
  </si>
  <si>
    <t>бут</t>
  </si>
  <si>
    <t>г</t>
  </si>
  <si>
    <t>дкл</t>
  </si>
  <si>
    <t>кв.м.</t>
  </si>
  <si>
    <t>км</t>
  </si>
  <si>
    <t>Компл</t>
  </si>
  <si>
    <t>л.</t>
  </si>
  <si>
    <t>лист</t>
  </si>
  <si>
    <t>м</t>
  </si>
  <si>
    <t>м3</t>
  </si>
  <si>
    <t>мл</t>
  </si>
  <si>
    <t>наб.</t>
  </si>
  <si>
    <t>пара</t>
  </si>
  <si>
    <t>пач.</t>
  </si>
  <si>
    <t>пог.м.</t>
  </si>
  <si>
    <t>рул</t>
  </si>
  <si>
    <t>тн</t>
  </si>
  <si>
    <t>упак</t>
  </si>
  <si>
    <t>усл</t>
  </si>
  <si>
    <t>флакон</t>
  </si>
  <si>
    <t>чел</t>
  </si>
  <si>
    <t>Ставки НДС</t>
  </si>
  <si>
    <t>Без НДС</t>
  </si>
  <si>
    <t>Валюта предложения</t>
  </si>
  <si>
    <t>Валюта</t>
  </si>
  <si>
    <t>руб.</t>
  </si>
  <si>
    <t>USD</t>
  </si>
  <si>
    <t>EUR</t>
  </si>
  <si>
    <t>GEL</t>
  </si>
  <si>
    <t>KZT</t>
  </si>
  <si>
    <t>GBP</t>
  </si>
  <si>
    <t>CHF</t>
  </si>
  <si>
    <t>CNY</t>
  </si>
  <si>
    <t>Сумма без НДС</t>
  </si>
  <si>
    <t>Цена за ед. без НДС</t>
  </si>
  <si>
    <t>Итого</t>
  </si>
  <si>
    <t>1 кв</t>
  </si>
  <si>
    <t>2 кв</t>
  </si>
  <si>
    <t>3 кв</t>
  </si>
  <si>
    <t>4 кв</t>
  </si>
  <si>
    <t>не менее 30, но не более 45 календарных дней с даты поставки и получения оригиналов счетов-фактур и товарных накладных (ТОРГ-12) либо УПД</t>
  </si>
  <si>
    <t>Рассмотрев Ваш запрос, мы подтверждаем готовность поставить упомянутую ниже продукцию на Ваших условиях в соответствии с приведенной ниже технической спецификацией, при этом цена поставляемой продукции и ее характеристики указаны в коммерческом предложении и фиксируются  на весь период действия договора. 
Цена поставки товаров включает транспортные и таможенные расходы, страхование рисков и другие расходы.</t>
  </si>
  <si>
    <t>по всем позициям спецификации допускается рассмотрение Товара с аналогичными техническими характеристиками (аналога) по согласованию с Заказчиком (предложенный в качестве аналога Товар рассматривается на соответствие по основным техническим характеристикам, не хуже, не ниже заявленных инициатором закупки.</t>
  </si>
  <si>
    <t>Технические характеристики предлагаемых материалов (Производитель, артикул, ГОСТ и .т.п), и прочая информация позволяющая определить качественные характеристики</t>
  </si>
  <si>
    <t>Адрес участника</t>
  </si>
  <si>
    <t>кор</t>
  </si>
  <si>
    <t>до склада ЯНПЗ, 652104, Кемеровская область - Кузбасс, Анжеро-Судженский г.о., Анжеро-Судженск г, Район промплощадки Яйского НПЗ п/р</t>
  </si>
  <si>
    <t>Приложение 1</t>
  </si>
  <si>
    <t>Наименование номенклатуры поставщика</t>
  </si>
  <si>
    <t>Ставка НДС, %</t>
  </si>
  <si>
    <t>Сумма НДС 22%</t>
  </si>
  <si>
    <t>Сумма с НДС 22%</t>
  </si>
  <si>
    <t>на право поставки в 2026 году материально-производственных ресурсов для нужд Яйского НПЗ</t>
  </si>
  <si>
    <t xml:space="preserve"> </t>
  </si>
  <si>
    <t>16.10.2026</t>
  </si>
  <si>
    <t>0000-005043</t>
  </si>
  <si>
    <t>Лот делимый.</t>
  </si>
  <si>
    <t>`000036884</t>
  </si>
  <si>
    <t>Мультиметр цифровой Mastech MY 63</t>
  </si>
  <si>
    <t>или аналог не уступающий по качеству и ресурсу</t>
  </si>
  <si>
    <t>`000041153</t>
  </si>
  <si>
    <t>Зажим изолированный типа крокодил синий Производитель Радио-Сервис, Россия Артикул 127997</t>
  </si>
  <si>
    <t>`000041104</t>
  </si>
  <si>
    <t>Тестер розеток и УЗО КВТ КТ 107D PROLINE 86321</t>
  </si>
  <si>
    <t>или аналог</t>
  </si>
  <si>
    <t>`000029259</t>
  </si>
  <si>
    <t>Щупы тестера UT-L27 UNI-T 13-0034</t>
  </si>
  <si>
    <t>Щупы тестера UT-L27 UNI-T 13-0034 подключаются к мультиметрам, для определения тока до 10 А и напряжения до 1000 В (CAT III 1000 V/CAT IV 600 V 10 A). Длина - 900 мм. Длина рукояти от защитной гарды - 85 мм. Длина жала - 16 мм. Длина штекера - 20 мм. Диаметр штекера - 8 мм. Угол штекера - 110 градусов.</t>
  </si>
  <si>
    <t>`000005116</t>
  </si>
  <si>
    <t>DIN-рейка  (60см) оцинкованная</t>
  </si>
  <si>
    <t>`000029368</t>
  </si>
  <si>
    <t>Щупы для мультиметра силиконовые (красный+черный) FLUKE TL-175</t>
  </si>
  <si>
    <t>Щупы "TL175 TwistGuard" или аналог: Разъем: закрытая вилка штекерного типа на 4 мм; Длина провода: не менее 900 мм; Длина штекера: 20 мм; Диаметр штекера: 8 мм: Категории безопасности: CAT II 1000В, CAT III 1000В, CAT IV 600В, макс. 10А; условия эксплуатации: температура окружающей среды от -20 до 55 °C.</t>
  </si>
  <si>
    <t>`000041190</t>
  </si>
  <si>
    <t>Киловольтметр щитовой Е349 6000/100V</t>
  </si>
  <si>
    <t>`000041152</t>
  </si>
  <si>
    <t>Устройство проверки указателей высокого напряжения УП УВН</t>
  </si>
  <si>
    <t>технические характеристики: Амплитуда напряжения переменного тока на выходе устройства, В - 1000, Номинальное рабочее напряжение указателей, кВ(включительно): от6 до35. Напряжение источника питания, В - 8,75. Напряжение зарядки источника питания, В - 220 переменного напряжения. Ток потребелния в режиме проверки,мА -25. Продолжительность непрерывной работы, ч - не мене 7.. Продолжительность зарядки аккумулятора, ч - 15.</t>
  </si>
  <si>
    <t>`000035115</t>
  </si>
  <si>
    <t>Тестер электрических розеток MS5905RTD</t>
  </si>
  <si>
    <t>`000036883</t>
  </si>
  <si>
    <t>Мультиметр цифровой MS8239C</t>
  </si>
  <si>
    <t>Постоянное напряжение: 400mВ/4В/40В/400В/600В ±(0.5% +3), Переменное напряжение: 4В/40В/400В/600В ±(1.2% +5), Постоянный ток: 400µA/4000µA/40mA/400mA±(1.2% +5), 10A ±(2.5% +10), Переменный ток: 400µA/4000µA/40mA/400mA/4A/10A ±(1.0% +3), Сопротивление: 200Ω/2KΩ/20KΩ/200KΩ/2MΩ/20MΩ ±(0.8% +2), , Емкость: 5nF/50nF/500nF/5µF/50µF/100µF ±(3.0% +5), Частота: 0-10kГц ±(1.5% +5), Скважность: 1%~ 99% ±(2.0% +2), Температура: -20~ 1000 ±(2% +2) Предел индикации: 4000 цифр Авто и ручная установка диапазона</t>
  </si>
  <si>
    <t>`000029260</t>
  </si>
  <si>
    <t>Мультиметр MS8211D</t>
  </si>
  <si>
    <t>Разрядность шкалы мультиметра: 2000 отсчетов • Автоматический/ручной выбор диапазона измерения • Постоянное напряжение: 200mV/2/20/200/600V: ±0.7% • Переменное напряжение: 200mV/2/20/200V: ±0.8% 600V: ±1.0% • Постоянный ток: 20m/200mA: ±1.5% • Переменный ток: 20m/200mA: ±2.0% • Сопротивление: 200/2/20/200/2M/20MΩ: ±1.0% • Тест логических уровней КМОП и ТТЛ (+ двухцветная светодиодная индикация) • Удержание показаний DATA HOLD • Регистрация максимальных значений MAX HOLD • Диодный тест, прозвонка</t>
  </si>
  <si>
    <t>• Максимальное индицируемое число 1999 • Индикация разряда батарей • Индикация перегрузки • Измерение постоянного напряжения • Измерение переменного напряжения • Измерение постоянного тока • Измерение переменного тока • Измерение сопротивления • Измерение электроемкости • Измерение температуры (только для MY 62, MY 64) • Измерение частоты (только для MY 63, MY 64) • Тестирование диодов • Тестирование транзисторов • Режим ожидания • Источник питания: 9В батарея (6F22). Или аналог.</t>
  </si>
  <si>
    <t>`000006884</t>
  </si>
  <si>
    <t>Электроизмерительные клещи APPA 138F</t>
  </si>
  <si>
    <t>Для измерений по категории CAT II; измерения величин силы постоянного и переменного тока; питание от батареек 2 х 1,5 типа АА.</t>
  </si>
  <si>
    <t>`000035510</t>
  </si>
  <si>
    <t>Мультиметр Fluke 28-II Ex</t>
  </si>
  <si>
    <t>скорость измерения – 2 измерения в секунду; длительность сигнала пикового детектора – не менее 1 мс; автоматическое выключение; питание от трёх первичных элементов типа LR03 (AAA, 1,5 В); маркировка взрывозащиты PO Ex ia | Ma X; наличие описания типа; поверка.</t>
  </si>
  <si>
    <t>`000041109</t>
  </si>
  <si>
    <t>ИТОМ-4 — интегральный тестер обмоток электрических машин, арт. 82012</t>
  </si>
  <si>
    <t>`000039220</t>
  </si>
  <si>
    <t>Аккумулятор 5H-AA2000BТ (с датчиком температуры) для мегаомметра Е6-24/2 Производитель Радио-Cервис</t>
  </si>
  <si>
    <t>`000041105</t>
  </si>
  <si>
    <t>Бесконтактный детектор напряжения КВТ KT 100 PROLINE 79134</t>
  </si>
  <si>
    <t>`000041154</t>
  </si>
  <si>
    <t>Зажим изолированный типа крокодил красный Производитель Радио-Сервис, Россия Артикул 127996</t>
  </si>
  <si>
    <t>`000041193</t>
  </si>
  <si>
    <t>Аккумулятор 5H-AA2000BТ для мегаомметра Е6-32 Производитель Радио-Cервис</t>
  </si>
  <si>
    <t>РАПМ.436244.006</t>
  </si>
  <si>
    <t>или качественный аналог</t>
  </si>
  <si>
    <t>`000038954</t>
  </si>
  <si>
    <t>Амперметр щитовой Circutor EC72 AC, аналоговый, кл.т. 1,5, M10220 60/5А</t>
  </si>
  <si>
    <t>Или аналог.</t>
  </si>
  <si>
    <t>`000040947</t>
  </si>
  <si>
    <t>Ограничитель на DIN-рейку (металл) TDM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</si>
</sst>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b/>
      <i/>
      <sz val="8"/>
      <name val="Calibri"/>
      <family val="2"/>
      <charset val="204"/>
    </font>
    <font>
      <b/>
      <i/>
      <u val="double"/>
      <sz val="8"/>
      <color rgb="FFC00000"/>
      <name val="Calibri"/>
      <family val="2"/>
      <charset val="204"/>
    </font>
    <font>
      <b/>
      <i/>
      <sz val="8"/>
      <color indexed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3">
    <xf numFmtId="0" fontId="0" fillId="0" borderId="0"/>
    <xf numFmtId="0" fontId="2" fillId="0" borderId="0"/>
    <xf numFmtId="0" fontId="16" fillId="0" borderId="0"/>
  </cellStyleXfs>
  <cellXfs count="110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5" xfId="0" applyFont="1" applyBorder="1"/>
    <xf numFmtId="0" fontId="0" fillId="0" borderId="1" xfId="0" applyBorder="1"/>
    <xf numFmtId="0" fontId="8" fillId="0" borderId="1" xfId="1" applyFont="1" applyBorder="1" applyAlignment="1" applyProtection="1">
      <alignment horizontal="right" vertical="top"/>
    </xf>
    <xf numFmtId="0" fontId="9" fillId="0" borderId="0" xfId="1" applyFont="1" applyAlignment="1" applyProtection="1">
      <alignment horizontal="left" vertical="top"/>
    </xf>
    <xf numFmtId="0" fontId="10" fillId="0" borderId="0" xfId="1" applyFont="1" applyAlignment="1" applyProtection="1">
      <alignment horizontal="left" vertical="top"/>
    </xf>
    <xf numFmtId="0" fontId="8" fillId="0" borderId="0" xfId="1" applyFont="1" applyAlignment="1" applyProtection="1">
      <alignment horizontal="left" vertical="top"/>
    </xf>
    <xf numFmtId="0" fontId="9" fillId="0" borderId="0" xfId="1" applyNumberFormat="1" applyFont="1" applyAlignment="1" applyProtection="1">
      <alignment horizontal="left" vertical="top"/>
    </xf>
    <xf numFmtId="0" fontId="9" fillId="0" borderId="0" xfId="1" applyFont="1" applyAlignment="1" applyProtection="1">
      <alignment horizontal="center" vertical="top"/>
    </xf>
    <xf numFmtId="0" fontId="9" fillId="0" borderId="0" xfId="1" applyFont="1" applyAlignment="1" applyProtection="1">
      <alignment vertical="top"/>
    </xf>
    <xf numFmtId="0" fontId="9" fillId="0" borderId="6" xfId="1" applyFont="1" applyFill="1" applyBorder="1" applyAlignment="1" applyProtection="1">
      <alignment horizontal="center" vertical="top"/>
    </xf>
    <xf numFmtId="0" fontId="9" fillId="0" borderId="0" xfId="1" applyNumberFormat="1" applyFont="1" applyAlignment="1" applyProtection="1">
      <alignment horizontal="center" vertical="top"/>
    </xf>
    <xf numFmtId="0" fontId="11" fillId="0" borderId="0" xfId="1" applyFont="1" applyAlignment="1" applyProtection="1">
      <alignment horizontal="left" vertical="top"/>
    </xf>
    <xf numFmtId="0" fontId="12" fillId="0" borderId="0" xfId="1" applyFont="1" applyAlignment="1" applyProtection="1">
      <alignment horizontal="left" vertical="top" wrapText="1"/>
    </xf>
    <xf numFmtId="0" fontId="12" fillId="0" borderId="0" xfId="1" applyFont="1" applyAlignment="1" applyProtection="1">
      <alignment vertical="top" wrapText="1"/>
    </xf>
    <xf numFmtId="0" fontId="9" fillId="2" borderId="6" xfId="1" applyFont="1" applyFill="1" applyBorder="1" applyAlignment="1" applyProtection="1">
      <alignment horizontal="center" vertical="top"/>
    </xf>
    <xf numFmtId="0" fontId="8" fillId="0" borderId="0" xfId="1" applyFont="1" applyBorder="1" applyAlignment="1" applyProtection="1">
      <alignment vertical="top"/>
    </xf>
    <xf numFmtId="0" fontId="8" fillId="0" borderId="0" xfId="1" applyFont="1" applyFill="1" applyBorder="1" applyAlignment="1" applyProtection="1">
      <alignment vertical="top"/>
    </xf>
    <xf numFmtId="0" fontId="8" fillId="0" borderId="0" xfId="1" applyFont="1" applyFill="1" applyBorder="1" applyAlignment="1" applyProtection="1">
      <alignment vertical="top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15" fillId="0" borderId="0" xfId="0" applyFont="1" applyProtection="1">
      <protection locked="0"/>
    </xf>
    <xf numFmtId="0" fontId="3" fillId="3" borderId="0" xfId="0" applyFont="1" applyFill="1" applyAlignment="1">
      <alignment horizontal="left"/>
    </xf>
    <xf numFmtId="0" fontId="0" fillId="0" borderId="1" xfId="0" applyBorder="1" applyAlignment="1">
      <alignment vertical="center" wrapText="1"/>
    </xf>
    <xf numFmtId="0" fontId="5" fillId="0" borderId="0" xfId="0" applyFont="1" applyBorder="1"/>
    <xf numFmtId="0" fontId="0" fillId="0" borderId="1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 applyProtection="1">
      <alignment horizontal="center" wrapText="1"/>
      <protection locked="0"/>
    </xf>
    <xf numFmtId="2" fontId="0" fillId="0" borderId="1" xfId="0" applyNumberFormat="1" applyBorder="1" applyAlignment="1"/>
    <xf numFmtId="2" fontId="0" fillId="2" borderId="1" xfId="0" applyNumberFormat="1" applyFill="1" applyBorder="1"/>
    <xf numFmtId="0" fontId="17" fillId="5" borderId="32" xfId="2" applyNumberFormat="1" applyFont="1" applyFill="1" applyBorder="1" applyAlignment="1">
      <alignment horizontal="left" vertical="top"/>
    </xf>
    <xf numFmtId="0" fontId="5" fillId="0" borderId="0" xfId="0" applyFont="1" applyAlignment="1">
      <alignment horizontal="left" wrapText="1"/>
    </xf>
    <xf numFmtId="1" fontId="0" fillId="0" borderId="0" xfId="0" applyNumberFormat="1"/>
    <xf numFmtId="0" fontId="7" fillId="0" borderId="7" xfId="0" applyFont="1" applyFill="1" applyBorder="1" applyAlignment="1">
      <alignment horizontal="left"/>
    </xf>
    <xf numFmtId="0" fontId="7" fillId="0" borderId="24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7" fillId="2" borderId="20" xfId="0" applyFont="1" applyFill="1" applyBorder="1" applyAlignment="1" applyProtection="1">
      <alignment horizontal="left"/>
      <protection locked="0"/>
    </xf>
    <xf numFmtId="0" fontId="7" fillId="2" borderId="10" xfId="0" applyFont="1" applyFill="1" applyBorder="1" applyAlignment="1" applyProtection="1">
      <alignment horizontal="left"/>
      <protection locked="0"/>
    </xf>
    <xf numFmtId="0" fontId="7" fillId="2" borderId="19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Protection="1">
      <protection locked="0"/>
    </xf>
    <xf numFmtId="49" fontId="7" fillId="2" borderId="20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0" fillId="0" borderId="5" xfId="0" applyBorder="1" applyAlignment="1" applyProtection="1">
      <alignment horizontal="center"/>
      <protection locked="0"/>
    </xf>
    <xf numFmtId="0" fontId="7" fillId="0" borderId="28" xfId="0" applyFont="1" applyFill="1" applyBorder="1" applyAlignment="1">
      <alignment horizontal="left"/>
    </xf>
    <xf numFmtId="0" fontId="7" fillId="0" borderId="14" xfId="0" applyFont="1" applyFill="1" applyBorder="1" applyAlignment="1">
      <alignment horizontal="left"/>
    </xf>
    <xf numFmtId="0" fontId="7" fillId="0" borderId="16" xfId="0" applyFont="1" applyFill="1" applyBorder="1" applyAlignment="1">
      <alignment horizontal="left"/>
    </xf>
    <xf numFmtId="0" fontId="8" fillId="0" borderId="2" xfId="1" applyFont="1" applyFill="1" applyBorder="1" applyAlignment="1" applyProtection="1">
      <alignment horizontal="left" vertical="top"/>
    </xf>
    <xf numFmtId="0" fontId="8" fillId="0" borderId="4" xfId="1" applyFont="1" applyFill="1" applyBorder="1" applyAlignment="1" applyProtection="1">
      <alignment horizontal="left" vertical="top"/>
    </xf>
    <xf numFmtId="0" fontId="8" fillId="0" borderId="3" xfId="1" applyFont="1" applyFill="1" applyBorder="1" applyAlignment="1" applyProtection="1">
      <alignment horizontal="left" vertical="top"/>
    </xf>
    <xf numFmtId="0" fontId="8" fillId="0" borderId="2" xfId="1" applyFont="1" applyFill="1" applyBorder="1" applyAlignment="1" applyProtection="1">
      <alignment horizontal="left" vertical="top" wrapText="1"/>
    </xf>
    <xf numFmtId="0" fontId="8" fillId="0" borderId="4" xfId="1" applyFont="1" applyFill="1" applyBorder="1" applyAlignment="1" applyProtection="1">
      <alignment horizontal="left" vertical="top" wrapText="1"/>
    </xf>
    <xf numFmtId="0" fontId="8" fillId="0" borderId="3" xfId="1" applyFont="1" applyFill="1" applyBorder="1" applyAlignment="1" applyProtection="1">
      <alignment horizontal="left" vertical="top" wrapText="1"/>
    </xf>
    <xf numFmtId="0" fontId="8" fillId="0" borderId="1" xfId="1" applyFont="1" applyBorder="1" applyAlignment="1" applyProtection="1">
      <alignment horizontal="left" vertical="top"/>
    </xf>
    <xf numFmtId="0" fontId="8" fillId="0" borderId="2" xfId="1" applyFont="1" applyBorder="1" applyAlignment="1" applyProtection="1">
      <alignment horizontal="center" vertical="top"/>
    </xf>
    <xf numFmtId="0" fontId="8" fillId="0" borderId="4" xfId="1" applyFont="1" applyBorder="1" applyAlignment="1" applyProtection="1">
      <alignment horizontal="center" vertical="top"/>
    </xf>
    <xf numFmtId="0" fontId="8" fillId="0" borderId="3" xfId="1" applyFont="1" applyBorder="1" applyAlignment="1" applyProtection="1">
      <alignment horizontal="center" vertical="top"/>
    </xf>
    <xf numFmtId="0" fontId="7" fillId="0" borderId="12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7" fillId="0" borderId="20" xfId="0" applyFont="1" applyFill="1" applyBorder="1" applyAlignment="1">
      <alignment horizontal="left"/>
    </xf>
    <xf numFmtId="0" fontId="7" fillId="0" borderId="12" xfId="0" applyFont="1" applyFill="1" applyBorder="1" applyAlignment="1">
      <alignment horizontal="left" wrapText="1"/>
    </xf>
    <xf numFmtId="0" fontId="7" fillId="0" borderId="13" xfId="0" applyFont="1" applyFill="1" applyBorder="1" applyAlignment="1">
      <alignment horizontal="left" wrapText="1"/>
    </xf>
    <xf numFmtId="0" fontId="7" fillId="0" borderId="20" xfId="0" applyFont="1" applyFill="1" applyBorder="1" applyAlignment="1">
      <alignment horizontal="left" wrapText="1"/>
    </xf>
    <xf numFmtId="0" fontId="7" fillId="0" borderId="25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26" xfId="0" applyFont="1" applyFill="1" applyBorder="1" applyAlignment="1">
      <alignment horizontal="left" vertical="top"/>
    </xf>
    <xf numFmtId="0" fontId="7" fillId="0" borderId="17" xfId="0" applyFont="1" applyFill="1" applyBorder="1" applyAlignment="1">
      <alignment horizontal="left" vertical="top"/>
    </xf>
    <xf numFmtId="0" fontId="7" fillId="0" borderId="18" xfId="0" applyFont="1" applyFill="1" applyBorder="1" applyAlignment="1">
      <alignment horizontal="left" vertical="top"/>
    </xf>
    <xf numFmtId="0" fontId="7" fillId="0" borderId="27" xfId="0" applyFont="1" applyFill="1" applyBorder="1" applyAlignment="1">
      <alignment horizontal="left" vertical="top"/>
    </xf>
    <xf numFmtId="0" fontId="13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 wrapText="1"/>
      <protection locked="0"/>
    </xf>
    <xf numFmtId="0" fontId="5" fillId="0" borderId="0" xfId="0" applyFont="1" applyAlignment="1">
      <alignment horizontal="left" wrapText="1"/>
    </xf>
    <xf numFmtId="0" fontId="3" fillId="3" borderId="0" xfId="0" applyFont="1" applyFill="1" applyAlignment="1">
      <alignment horizontal="left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2" borderId="28" xfId="0" applyFont="1" applyFill="1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49" fontId="7" fillId="2" borderId="15" xfId="0" applyNumberFormat="1" applyFont="1" applyFill="1" applyBorder="1" applyAlignment="1" applyProtection="1">
      <alignment horizontal="left"/>
      <protection locked="0"/>
    </xf>
    <xf numFmtId="49" fontId="7" fillId="2" borderId="13" xfId="0" applyNumberFormat="1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0" xfId="0" applyFont="1" applyFill="1" applyBorder="1" applyAlignment="1" applyProtection="1">
      <alignment horizontal="left"/>
      <protection locked="0"/>
    </xf>
    <xf numFmtId="0" fontId="7" fillId="2" borderId="28" xfId="0" applyFont="1" applyFill="1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7" fillId="2" borderId="28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7" fillId="0" borderId="30" xfId="0" applyFont="1" applyFill="1" applyBorder="1" applyAlignment="1">
      <alignment horizontal="left"/>
    </xf>
    <xf numFmtId="0" fontId="7" fillId="0" borderId="29" xfId="0" applyFont="1" applyFill="1" applyBorder="1" applyAlignment="1">
      <alignment horizontal="left"/>
    </xf>
    <xf numFmtId="0" fontId="7" fillId="0" borderId="31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7" fillId="0" borderId="19" xfId="0" applyFont="1" applyFill="1" applyBorder="1" applyAlignment="1">
      <alignment horizontal="left"/>
    </xf>
    <xf numFmtId="0" fontId="7" fillId="2" borderId="15" xfId="0" applyFont="1" applyFill="1" applyBorder="1" applyAlignment="1" applyProtection="1">
      <alignment horizontal="left"/>
      <protection locked="0"/>
    </xf>
    <xf numFmtId="0" fontId="7" fillId="2" borderId="13" xfId="0" applyFont="1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_Лист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tabSelected="1" topLeftCell="J1" zoomScaleNormal="100" workbookViewId="0">
      <selection activeCell="V30" sqref="V30"/>
    </sheetView>
  </sheetViews>
  <sheetFormatPr defaultRowHeight="15" x14ac:dyDescent="0.25"/>
  <cols>
    <col min="3" max="3" width="12.5703125" customWidth="1"/>
    <col min="4" max="4" width="30" customWidth="1"/>
    <col min="5" max="5" width="50.42578125" customWidth="1"/>
    <col min="6" max="6" width="10.7109375" customWidth="1"/>
    <col min="7" max="7" width="12.7109375" customWidth="1"/>
    <col min="8" max="8" width="12.5703125" customWidth="1"/>
    <col min="9" max="9" width="10.28515625" customWidth="1"/>
    <col min="10" max="10" width="14.42578125" customWidth="1"/>
    <col min="11" max="11" width="13.5703125" customWidth="1"/>
    <col min="12" max="13" width="43.85546875" customWidth="1"/>
    <col min="14" max="17" width="13.5703125" customWidth="1"/>
    <col min="18" max="19" width="21" customWidth="1"/>
    <col min="20" max="20" width="17.140625" customWidth="1"/>
    <col min="21" max="22" width="16.140625" customWidth="1"/>
  </cols>
  <sheetData>
    <row r="1" spans="1:21" x14ac:dyDescent="0.25">
      <c r="A1" s="76" t="s">
        <v>95</v>
      </c>
      <c r="B1" s="76"/>
      <c r="C1" s="76"/>
      <c r="D1" s="76"/>
      <c r="E1" s="25"/>
    </row>
    <row r="3" spans="1:21" x14ac:dyDescent="0.25">
      <c r="A3" s="1" t="s">
        <v>0</v>
      </c>
      <c r="D3" s="3" t="s">
        <v>102</v>
      </c>
      <c r="E3" s="27"/>
      <c r="F3" s="1" t="s">
        <v>1</v>
      </c>
      <c r="G3" s="3" t="s">
        <v>103</v>
      </c>
    </row>
    <row r="4" spans="1:21" ht="15.75" thickBot="1" x14ac:dyDescent="0.3"/>
    <row r="5" spans="1:21" ht="19.5" thickBot="1" x14ac:dyDescent="0.35">
      <c r="A5" s="77" t="s">
        <v>4</v>
      </c>
      <c r="B5" s="78"/>
      <c r="C5" s="78"/>
      <c r="D5" s="78"/>
      <c r="E5" s="78"/>
      <c r="F5" s="78"/>
      <c r="G5" s="79"/>
      <c r="H5" s="80"/>
      <c r="I5" s="80"/>
      <c r="J5" s="80"/>
    </row>
    <row r="6" spans="1:21" ht="15.75" thickBot="1" x14ac:dyDescent="0.3">
      <c r="A6" s="61" t="s">
        <v>26</v>
      </c>
      <c r="B6" s="62"/>
      <c r="C6" s="62"/>
      <c r="D6" s="62"/>
      <c r="E6" s="62"/>
      <c r="F6" s="62"/>
      <c r="G6" s="63"/>
      <c r="H6" s="81"/>
      <c r="I6" s="82"/>
      <c r="J6" s="82"/>
      <c r="K6" s="82"/>
      <c r="L6" s="82"/>
      <c r="M6" s="83"/>
    </row>
    <row r="7" spans="1:21" ht="15.75" thickBot="1" x14ac:dyDescent="0.3">
      <c r="A7" s="61" t="s">
        <v>2</v>
      </c>
      <c r="B7" s="62"/>
      <c r="C7" s="62"/>
      <c r="D7" s="62"/>
      <c r="E7" s="62"/>
      <c r="F7" s="62"/>
      <c r="G7" s="63"/>
      <c r="H7" s="88"/>
      <c r="I7" s="89"/>
      <c r="J7" s="89"/>
      <c r="K7" s="89"/>
      <c r="L7" s="38" t="s">
        <v>3</v>
      </c>
      <c r="M7" s="44"/>
    </row>
    <row r="8" spans="1:21" x14ac:dyDescent="0.25">
      <c r="A8" s="98" t="s">
        <v>92</v>
      </c>
      <c r="B8" s="99"/>
      <c r="C8" s="99"/>
      <c r="D8" s="99"/>
      <c r="E8" s="99"/>
      <c r="F8" s="99"/>
      <c r="G8" s="100"/>
      <c r="H8" s="86" t="s">
        <v>5</v>
      </c>
      <c r="I8" s="87"/>
      <c r="J8" s="87"/>
      <c r="K8" s="87"/>
      <c r="L8" s="36" t="s">
        <v>6</v>
      </c>
      <c r="M8" s="37" t="s">
        <v>7</v>
      </c>
    </row>
    <row r="9" spans="1:21" ht="15.75" thickBot="1" x14ac:dyDescent="0.3">
      <c r="A9" s="101"/>
      <c r="B9" s="102"/>
      <c r="C9" s="102"/>
      <c r="D9" s="102"/>
      <c r="E9" s="102"/>
      <c r="F9" s="102"/>
      <c r="G9" s="103"/>
      <c r="H9" s="90"/>
      <c r="I9" s="91"/>
      <c r="J9" s="91"/>
      <c r="K9" s="91"/>
      <c r="L9" s="40"/>
      <c r="M9" s="41"/>
    </row>
    <row r="10" spans="1:21" ht="15.75" thickBot="1" x14ac:dyDescent="0.3">
      <c r="A10" s="48" t="s">
        <v>35</v>
      </c>
      <c r="B10" s="49"/>
      <c r="C10" s="49"/>
      <c r="D10" s="49"/>
      <c r="E10" s="49"/>
      <c r="F10" s="49"/>
      <c r="G10" s="50"/>
      <c r="H10" s="104"/>
      <c r="I10" s="105"/>
      <c r="J10" s="105"/>
      <c r="K10" s="105"/>
      <c r="L10" s="38" t="s">
        <v>36</v>
      </c>
      <c r="M10" s="39"/>
    </row>
    <row r="11" spans="1:21" x14ac:dyDescent="0.25">
      <c r="A11" s="67" t="s">
        <v>39</v>
      </c>
      <c r="B11" s="68"/>
      <c r="C11" s="68"/>
      <c r="D11" s="68"/>
      <c r="E11" s="68"/>
      <c r="F11" s="68"/>
      <c r="G11" s="69"/>
      <c r="H11" s="86" t="s">
        <v>33</v>
      </c>
      <c r="I11" s="87"/>
      <c r="J11" s="87" t="s">
        <v>27</v>
      </c>
      <c r="K11" s="87"/>
      <c r="L11" s="36" t="s">
        <v>34</v>
      </c>
      <c r="M11" s="37" t="s">
        <v>38</v>
      </c>
    </row>
    <row r="12" spans="1:21" ht="15.75" thickBot="1" x14ac:dyDescent="0.3">
      <c r="A12" s="70"/>
      <c r="B12" s="71"/>
      <c r="C12" s="71"/>
      <c r="D12" s="71"/>
      <c r="E12" s="71"/>
      <c r="F12" s="71"/>
      <c r="G12" s="72"/>
      <c r="H12" s="90"/>
      <c r="I12" s="91"/>
      <c r="J12" s="91"/>
      <c r="K12" s="91"/>
      <c r="L12" s="40"/>
      <c r="M12" s="41"/>
    </row>
    <row r="13" spans="1:21" ht="15.75" thickBot="1" x14ac:dyDescent="0.3">
      <c r="A13" s="64" t="s">
        <v>8</v>
      </c>
      <c r="B13" s="65"/>
      <c r="C13" s="65"/>
      <c r="D13" s="65"/>
      <c r="E13" s="65"/>
      <c r="F13" s="65"/>
      <c r="G13" s="66"/>
      <c r="H13" s="92" t="s">
        <v>94</v>
      </c>
      <c r="I13" s="93"/>
      <c r="J13" s="93"/>
      <c r="K13" s="93"/>
      <c r="L13" s="93"/>
      <c r="M13" s="94"/>
    </row>
    <row r="14" spans="1:21" ht="15.75" thickBot="1" x14ac:dyDescent="0.3">
      <c r="A14" s="61" t="s">
        <v>9</v>
      </c>
      <c r="B14" s="62"/>
      <c r="C14" s="62"/>
      <c r="D14" s="62"/>
      <c r="E14" s="62"/>
      <c r="F14" s="62"/>
      <c r="G14" s="63"/>
      <c r="H14" s="95" t="s">
        <v>88</v>
      </c>
      <c r="I14" s="96"/>
      <c r="J14" s="96"/>
      <c r="K14" s="96"/>
      <c r="L14" s="96"/>
      <c r="M14" s="97"/>
    </row>
    <row r="15" spans="1:21" ht="15.75" thickBot="1" x14ac:dyDescent="0.3">
      <c r="A15" s="61" t="s">
        <v>10</v>
      </c>
      <c r="B15" s="62"/>
      <c r="C15" s="62"/>
      <c r="D15" s="62"/>
      <c r="E15" s="62"/>
      <c r="F15" s="62"/>
      <c r="G15" s="63"/>
      <c r="H15" s="95" t="s">
        <v>11</v>
      </c>
      <c r="I15" s="96"/>
      <c r="J15" s="96"/>
      <c r="K15" s="96"/>
      <c r="L15" s="96"/>
      <c r="M15" s="97"/>
    </row>
    <row r="16" spans="1:21" x14ac:dyDescent="0.25">
      <c r="A16" s="75" t="s">
        <v>89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34"/>
      <c r="T16" s="1"/>
      <c r="U16" s="1"/>
    </row>
    <row r="17" spans="1:22" x14ac:dyDescent="0.25">
      <c r="A17" s="57" t="s">
        <v>12</v>
      </c>
      <c r="B17" s="57"/>
      <c r="C17" s="57"/>
      <c r="D17" s="58"/>
      <c r="E17" s="59"/>
      <c r="F17" s="59"/>
      <c r="G17" s="59"/>
      <c r="H17" s="59"/>
      <c r="I17" s="59"/>
      <c r="J17" s="60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</row>
    <row r="18" spans="1:22" x14ac:dyDescent="0.25">
      <c r="A18" s="5" t="s">
        <v>13</v>
      </c>
      <c r="B18" s="51" t="s">
        <v>104</v>
      </c>
      <c r="C18" s="52"/>
      <c r="D18" s="52"/>
      <c r="E18" s="52"/>
      <c r="F18" s="52"/>
      <c r="G18" s="52"/>
      <c r="H18" s="52"/>
      <c r="I18" s="52"/>
      <c r="J18" s="53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</row>
    <row r="19" spans="1:22" x14ac:dyDescent="0.25">
      <c r="A19" s="5" t="s">
        <v>13</v>
      </c>
      <c r="B19" s="54" t="s">
        <v>90</v>
      </c>
      <c r="C19" s="55"/>
      <c r="D19" s="55"/>
      <c r="E19" s="55"/>
      <c r="F19" s="55"/>
      <c r="G19" s="55"/>
      <c r="H19" s="55"/>
      <c r="I19" s="55"/>
      <c r="J19" s="56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</row>
    <row r="20" spans="1:22" x14ac:dyDescent="0.25">
      <c r="A20" s="5" t="s">
        <v>13</v>
      </c>
      <c r="B20" s="54" t="s">
        <v>101</v>
      </c>
      <c r="C20" s="55"/>
      <c r="D20" s="55"/>
      <c r="E20" s="55"/>
      <c r="F20" s="55"/>
      <c r="G20" s="55"/>
      <c r="H20" s="55"/>
      <c r="I20" s="55"/>
      <c r="J20" s="56"/>
      <c r="K20" s="10"/>
      <c r="L20" s="11"/>
      <c r="M20" s="11"/>
      <c r="N20" s="6"/>
      <c r="O20" s="6"/>
      <c r="P20" s="6"/>
      <c r="Q20" s="6"/>
      <c r="R20" s="6"/>
      <c r="S20" s="6"/>
      <c r="T20" s="6"/>
      <c r="U20" s="6"/>
    </row>
    <row r="21" spans="1:22" ht="15.75" thickBot="1" x14ac:dyDescent="0.3">
      <c r="A21" s="10"/>
      <c r="B21" s="7" t="s">
        <v>14</v>
      </c>
      <c r="C21" s="8"/>
      <c r="D21" s="6"/>
      <c r="E21" s="6"/>
      <c r="F21" s="10"/>
      <c r="G21" s="13"/>
      <c r="H21" s="6"/>
      <c r="I21" s="6"/>
      <c r="J21" s="6"/>
      <c r="K21" s="10"/>
      <c r="L21" s="11"/>
      <c r="M21" s="11"/>
      <c r="N21" s="6"/>
      <c r="O21" s="6"/>
      <c r="P21" s="6"/>
      <c r="Q21" s="6"/>
      <c r="R21" s="6"/>
      <c r="S21" s="6"/>
      <c r="T21" s="6"/>
      <c r="U21" s="6"/>
    </row>
    <row r="22" spans="1:22" ht="15.75" thickBot="1" x14ac:dyDescent="0.3">
      <c r="A22" s="10"/>
      <c r="B22" s="12"/>
      <c r="C22" s="8" t="s">
        <v>15</v>
      </c>
      <c r="D22" s="6"/>
      <c r="E22" s="6"/>
      <c r="F22" s="10"/>
      <c r="G22" s="13"/>
      <c r="H22" s="6"/>
      <c r="I22" s="6"/>
      <c r="J22" s="6"/>
      <c r="K22" s="10"/>
      <c r="L22" s="11"/>
      <c r="M22" s="11"/>
      <c r="N22" s="6"/>
      <c r="O22" s="6"/>
      <c r="P22" s="6"/>
      <c r="Q22" s="6"/>
      <c r="R22" s="6"/>
      <c r="S22" s="6"/>
      <c r="T22" s="6"/>
      <c r="U22" s="6"/>
    </row>
    <row r="23" spans="1:22" ht="15.75" thickBot="1" x14ac:dyDescent="0.3">
      <c r="A23" s="10"/>
      <c r="B23" s="17"/>
      <c r="C23" s="8" t="s">
        <v>16</v>
      </c>
      <c r="D23" s="6"/>
      <c r="E23" s="6"/>
      <c r="F23" s="10"/>
      <c r="G23" s="13"/>
      <c r="H23" s="6"/>
      <c r="I23" s="6"/>
      <c r="J23" s="6"/>
      <c r="K23" s="10"/>
      <c r="L23" s="11"/>
      <c r="M23" s="11"/>
      <c r="N23" s="6"/>
      <c r="O23" s="6"/>
      <c r="P23" s="6"/>
      <c r="Q23" s="6"/>
      <c r="R23" s="6"/>
      <c r="S23" s="6"/>
      <c r="T23" s="6"/>
      <c r="U23" s="6"/>
    </row>
    <row r="24" spans="1:22" x14ac:dyDescent="0.25">
      <c r="A24" s="6"/>
      <c r="B24" s="14" t="s">
        <v>17</v>
      </c>
      <c r="C24" s="15"/>
      <c r="D24" s="15"/>
      <c r="E24" s="15"/>
      <c r="F24" s="6"/>
      <c r="G24" s="9"/>
      <c r="H24" s="6"/>
      <c r="I24" s="6"/>
      <c r="J24" s="6"/>
      <c r="K24" s="15"/>
      <c r="L24" s="16"/>
      <c r="M24" s="16"/>
      <c r="N24" s="15"/>
      <c r="O24" s="15"/>
      <c r="P24" s="15"/>
      <c r="Q24" s="15"/>
      <c r="R24" s="15"/>
      <c r="S24" s="15"/>
      <c r="T24" s="15"/>
      <c r="U24" s="15"/>
    </row>
    <row r="25" spans="1:22" x14ac:dyDescent="0.25">
      <c r="M25" s="29" t="s">
        <v>71</v>
      </c>
      <c r="N25" s="42" t="s">
        <v>73</v>
      </c>
    </row>
    <row r="26" spans="1:22" ht="15.75" x14ac:dyDescent="0.25">
      <c r="A26" s="73" t="s">
        <v>37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spans="1:22" x14ac:dyDescent="0.25">
      <c r="A27" s="74" t="s">
        <v>100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9" spans="1:22" x14ac:dyDescent="0.25">
      <c r="B29" s="84" t="s">
        <v>25</v>
      </c>
      <c r="C29" s="84"/>
      <c r="D29" s="84"/>
      <c r="E29" s="84"/>
      <c r="F29" s="84"/>
      <c r="G29" s="84"/>
      <c r="H29" s="84"/>
      <c r="I29" s="84"/>
      <c r="J29" s="84"/>
      <c r="K29" s="84"/>
      <c r="L29" s="85" t="s">
        <v>22</v>
      </c>
      <c r="M29" s="85"/>
      <c r="N29" s="85"/>
      <c r="O29" s="85"/>
      <c r="P29" s="85"/>
      <c r="Q29" s="85"/>
      <c r="R29" s="85"/>
      <c r="S29" s="85"/>
      <c r="T29" s="85"/>
      <c r="U29" s="85"/>
      <c r="V29" s="85"/>
    </row>
    <row r="30" spans="1:22" ht="51" x14ac:dyDescent="0.25">
      <c r="B30" s="28" t="s">
        <v>18</v>
      </c>
      <c r="C30" s="28" t="s">
        <v>19</v>
      </c>
      <c r="D30" s="26" t="s">
        <v>20</v>
      </c>
      <c r="E30" s="26" t="s">
        <v>42</v>
      </c>
      <c r="F30" s="28" t="s">
        <v>21</v>
      </c>
      <c r="G30" s="28" t="s">
        <v>83</v>
      </c>
      <c r="H30" s="28" t="s">
        <v>84</v>
      </c>
      <c r="I30" s="28" t="s">
        <v>85</v>
      </c>
      <c r="J30" s="28" t="s">
        <v>86</v>
      </c>
      <c r="K30" s="28" t="s">
        <v>87</v>
      </c>
      <c r="L30" s="23" t="s">
        <v>96</v>
      </c>
      <c r="M30" s="29" t="s">
        <v>91</v>
      </c>
      <c r="N30" s="23" t="s">
        <v>24</v>
      </c>
      <c r="O30" s="23" t="s">
        <v>43</v>
      </c>
      <c r="P30" s="29" t="s">
        <v>44</v>
      </c>
      <c r="Q30" s="29" t="s">
        <v>23</v>
      </c>
      <c r="R30" s="23" t="s">
        <v>82</v>
      </c>
      <c r="S30" s="23" t="s">
        <v>97</v>
      </c>
      <c r="T30" s="23" t="s">
        <v>81</v>
      </c>
      <c r="U30" s="23" t="s">
        <v>98</v>
      </c>
      <c r="V30" s="23" t="s">
        <v>99</v>
      </c>
    </row>
    <row r="31" spans="1:22" ht="30" x14ac:dyDescent="0.25">
      <c r="B31" s="21">
        <v>1</v>
      </c>
      <c r="C31" s="22" t="s">
        <v>105</v>
      </c>
      <c r="D31" s="45" t="s">
        <v>106</v>
      </c>
      <c r="E31" s="45" t="s">
        <v>107</v>
      </c>
      <c r="F31" s="21" t="s">
        <v>45</v>
      </c>
      <c r="G31" s="21">
        <v>1</v>
      </c>
      <c r="H31" s="4"/>
      <c r="I31" s="4"/>
      <c r="J31" s="4">
        <v>1</v>
      </c>
      <c r="K31" s="4"/>
      <c r="L31" s="106"/>
      <c r="M31" s="106"/>
      <c r="N31" s="106">
        <v>0</v>
      </c>
      <c r="O31" s="107" t="s">
        <v>45</v>
      </c>
      <c r="P31" s="107">
        <v>1</v>
      </c>
      <c r="Q31" s="106"/>
      <c r="R31" s="108">
        <v>0</v>
      </c>
      <c r="S31" s="109">
        <v>22</v>
      </c>
      <c r="T31" s="32">
        <f>(N31*R31)</f>
        <v>0</v>
      </c>
      <c r="U31" s="32">
        <f>IF(S31="Без НДС","Без НДС",S31/100*T31)</f>
        <v>0</v>
      </c>
      <c r="V31" s="32">
        <f>IF(S31="Без НДС",T31,ROUND(R31*(1+S31/100),2)*N31)</f>
        <v>0</v>
      </c>
    </row>
    <row r="32" spans="1:22" ht="60" x14ac:dyDescent="0.25">
      <c r="B32" s="21">
        <v>2</v>
      </c>
      <c r="C32" s="22" t="s">
        <v>108</v>
      </c>
      <c r="D32" s="45" t="s">
        <v>109</v>
      </c>
      <c r="E32" s="45"/>
      <c r="F32" s="21" t="s">
        <v>45</v>
      </c>
      <c r="G32" s="21">
        <v>2</v>
      </c>
      <c r="H32" s="4">
        <v>2</v>
      </c>
      <c r="I32" s="4"/>
      <c r="J32" s="4"/>
      <c r="K32" s="4"/>
      <c r="L32" s="106"/>
      <c r="M32" s="106"/>
      <c r="N32" s="106"/>
      <c r="O32" s="107" t="s">
        <v>45</v>
      </c>
      <c r="P32" s="107">
        <v>1</v>
      </c>
      <c r="Q32" s="106"/>
      <c r="R32" s="108"/>
      <c r="S32" s="109">
        <v>22</v>
      </c>
      <c r="T32" s="32">
        <f>(N32*R32)</f>
        <v>0</v>
      </c>
      <c r="U32" s="32">
        <f>IF(S32="Без НДС","Без НДС",S32/100*T32)</f>
        <v>0</v>
      </c>
      <c r="V32" s="32">
        <f>IF(S32="Без НДС",T32,ROUND(R32*(1+S32/100),2)*N32)</f>
        <v>0</v>
      </c>
    </row>
    <row r="33" spans="2:22" ht="30" x14ac:dyDescent="0.25">
      <c r="B33" s="21">
        <v>3</v>
      </c>
      <c r="C33" s="22" t="s">
        <v>110</v>
      </c>
      <c r="D33" s="45" t="s">
        <v>111</v>
      </c>
      <c r="E33" s="45" t="s">
        <v>112</v>
      </c>
      <c r="F33" s="21" t="s">
        <v>45</v>
      </c>
      <c r="G33" s="21">
        <v>1</v>
      </c>
      <c r="H33" s="4">
        <v>1</v>
      </c>
      <c r="I33" s="4"/>
      <c r="J33" s="4"/>
      <c r="K33" s="4"/>
      <c r="L33" s="106"/>
      <c r="M33" s="106"/>
      <c r="N33" s="106"/>
      <c r="O33" s="107" t="s">
        <v>45</v>
      </c>
      <c r="P33" s="107">
        <v>1</v>
      </c>
      <c r="Q33" s="106"/>
      <c r="R33" s="108"/>
      <c r="S33" s="109">
        <v>22</v>
      </c>
      <c r="T33" s="32">
        <f>(N33*R33)</f>
        <v>0</v>
      </c>
      <c r="U33" s="32">
        <f>IF(S33="Без НДС","Без НДС",S33/100*T33)</f>
        <v>0</v>
      </c>
      <c r="V33" s="32">
        <f>IF(S33="Без НДС",T33,ROUND(R33*(1+S33/100),2)*N33)</f>
        <v>0</v>
      </c>
    </row>
    <row r="34" spans="2:22" ht="105" x14ac:dyDescent="0.25">
      <c r="B34" s="21">
        <v>4</v>
      </c>
      <c r="C34" s="22" t="s">
        <v>113</v>
      </c>
      <c r="D34" s="45" t="s">
        <v>114</v>
      </c>
      <c r="E34" s="45" t="s">
        <v>115</v>
      </c>
      <c r="F34" s="21" t="s">
        <v>45</v>
      </c>
      <c r="G34" s="21">
        <v>5</v>
      </c>
      <c r="H34" s="4"/>
      <c r="I34" s="4">
        <v>5</v>
      </c>
      <c r="J34" s="4"/>
      <c r="K34" s="4"/>
      <c r="L34" s="106"/>
      <c r="M34" s="106"/>
      <c r="N34" s="106"/>
      <c r="O34" s="107" t="s">
        <v>45</v>
      </c>
      <c r="P34" s="107">
        <v>1</v>
      </c>
      <c r="Q34" s="106"/>
      <c r="R34" s="108"/>
      <c r="S34" s="109">
        <v>22</v>
      </c>
      <c r="T34" s="32">
        <f>(N34*R34)</f>
        <v>0</v>
      </c>
      <c r="U34" s="32">
        <f>IF(S34="Без НДС","Без НДС",S34/100*T34)</f>
        <v>0</v>
      </c>
      <c r="V34" s="32">
        <f>IF(S34="Без НДС",T34,ROUND(R34*(1+S34/100),2)*N34)</f>
        <v>0</v>
      </c>
    </row>
    <row r="35" spans="2:22" ht="30" x14ac:dyDescent="0.25">
      <c r="B35" s="21">
        <v>5</v>
      </c>
      <c r="C35" s="22" t="s">
        <v>116</v>
      </c>
      <c r="D35" s="45" t="s">
        <v>117</v>
      </c>
      <c r="E35" s="45"/>
      <c r="F35" s="21" t="s">
        <v>45</v>
      </c>
      <c r="G35" s="21">
        <v>20</v>
      </c>
      <c r="H35" s="4">
        <v>5</v>
      </c>
      <c r="I35" s="4">
        <v>5</v>
      </c>
      <c r="J35" s="4">
        <v>5</v>
      </c>
      <c r="K35" s="4">
        <v>5</v>
      </c>
      <c r="L35" s="106"/>
      <c r="M35" s="106"/>
      <c r="N35" s="106"/>
      <c r="O35" s="107" t="s">
        <v>45</v>
      </c>
      <c r="P35" s="107">
        <v>1</v>
      </c>
      <c r="Q35" s="106"/>
      <c r="R35" s="108"/>
      <c r="S35" s="109">
        <v>22</v>
      </c>
      <c r="T35" s="32">
        <f>(N35*R35)</f>
        <v>0</v>
      </c>
      <c r="U35" s="32">
        <f>IF(S35="Без НДС","Без НДС",S35/100*T35)</f>
        <v>0</v>
      </c>
      <c r="V35" s="32">
        <f>IF(S35="Без НДС",T35,ROUND(R35*(1+S35/100),2)*N35)</f>
        <v>0</v>
      </c>
    </row>
    <row r="36" spans="2:22" ht="105" x14ac:dyDescent="0.25">
      <c r="B36" s="21">
        <v>6</v>
      </c>
      <c r="C36" s="22" t="s">
        <v>118</v>
      </c>
      <c r="D36" s="45" t="s">
        <v>119</v>
      </c>
      <c r="E36" s="45" t="s">
        <v>120</v>
      </c>
      <c r="F36" s="21" t="s">
        <v>53</v>
      </c>
      <c r="G36" s="21">
        <v>2</v>
      </c>
      <c r="H36" s="4">
        <v>2</v>
      </c>
      <c r="I36" s="4"/>
      <c r="J36" s="4"/>
      <c r="K36" s="4"/>
      <c r="L36" s="106"/>
      <c r="M36" s="106"/>
      <c r="N36" s="106"/>
      <c r="O36" s="107" t="s">
        <v>53</v>
      </c>
      <c r="P36" s="107">
        <v>1</v>
      </c>
      <c r="Q36" s="106"/>
      <c r="R36" s="108"/>
      <c r="S36" s="109">
        <v>22</v>
      </c>
      <c r="T36" s="32">
        <f>(N36*R36)</f>
        <v>0</v>
      </c>
      <c r="U36" s="32">
        <f>IF(S36="Без НДС","Без НДС",S36/100*T36)</f>
        <v>0</v>
      </c>
      <c r="V36" s="32">
        <f>IF(S36="Без НДС",T36,ROUND(R36*(1+S36/100),2)*N36)</f>
        <v>0</v>
      </c>
    </row>
    <row r="37" spans="2:22" ht="30" x14ac:dyDescent="0.25">
      <c r="B37" s="21">
        <v>7</v>
      </c>
      <c r="C37" s="22" t="s">
        <v>121</v>
      </c>
      <c r="D37" s="45" t="s">
        <v>122</v>
      </c>
      <c r="E37" s="45"/>
      <c r="F37" s="21" t="s">
        <v>45</v>
      </c>
      <c r="G37" s="21">
        <v>2</v>
      </c>
      <c r="H37" s="4"/>
      <c r="I37" s="4"/>
      <c r="J37" s="4">
        <v>2</v>
      </c>
      <c r="K37" s="4"/>
      <c r="L37" s="106"/>
      <c r="M37" s="106"/>
      <c r="N37" s="106"/>
      <c r="O37" s="107" t="s">
        <v>45</v>
      </c>
      <c r="P37" s="107">
        <v>1</v>
      </c>
      <c r="Q37" s="106"/>
      <c r="R37" s="108"/>
      <c r="S37" s="109">
        <v>22</v>
      </c>
      <c r="T37" s="32">
        <f>(N37*R37)</f>
        <v>0</v>
      </c>
      <c r="U37" s="32">
        <f>IF(S37="Без НДС","Без НДС",S37/100*T37)</f>
        <v>0</v>
      </c>
      <c r="V37" s="32">
        <f>IF(S37="Без НДС",T37,ROUND(R37*(1+S37/100),2)*N37)</f>
        <v>0</v>
      </c>
    </row>
    <row r="38" spans="2:22" ht="150" x14ac:dyDescent="0.25">
      <c r="B38" s="21">
        <v>8</v>
      </c>
      <c r="C38" s="22" t="s">
        <v>123</v>
      </c>
      <c r="D38" s="45" t="s">
        <v>124</v>
      </c>
      <c r="E38" s="45" t="s">
        <v>125</v>
      </c>
      <c r="F38" s="21" t="s">
        <v>45</v>
      </c>
      <c r="G38" s="21">
        <v>1</v>
      </c>
      <c r="H38" s="4">
        <v>1</v>
      </c>
      <c r="I38" s="4"/>
      <c r="J38" s="4"/>
      <c r="K38" s="4"/>
      <c r="L38" s="106"/>
      <c r="M38" s="106"/>
      <c r="N38" s="106"/>
      <c r="O38" s="107" t="s">
        <v>45</v>
      </c>
      <c r="P38" s="107">
        <v>1</v>
      </c>
      <c r="Q38" s="106"/>
      <c r="R38" s="108"/>
      <c r="S38" s="109">
        <v>22</v>
      </c>
      <c r="T38" s="32">
        <f>(N38*R38)</f>
        <v>0</v>
      </c>
      <c r="U38" s="32">
        <f>IF(S38="Без НДС","Без НДС",S38/100*T38)</f>
        <v>0</v>
      </c>
      <c r="V38" s="32">
        <f>IF(S38="Без НДС",T38,ROUND(R38*(1+S38/100),2)*N38)</f>
        <v>0</v>
      </c>
    </row>
    <row r="39" spans="2:22" ht="30" x14ac:dyDescent="0.25">
      <c r="B39" s="21">
        <v>9</v>
      </c>
      <c r="C39" s="22" t="s">
        <v>126</v>
      </c>
      <c r="D39" s="45" t="s">
        <v>127</v>
      </c>
      <c r="E39" s="45" t="s">
        <v>112</v>
      </c>
      <c r="F39" s="21" t="s">
        <v>45</v>
      </c>
      <c r="G39" s="21">
        <v>1</v>
      </c>
      <c r="H39" s="4">
        <v>1</v>
      </c>
      <c r="I39" s="4"/>
      <c r="J39" s="4"/>
      <c r="K39" s="4"/>
      <c r="L39" s="106"/>
      <c r="M39" s="106"/>
      <c r="N39" s="106"/>
      <c r="O39" s="107" t="s">
        <v>45</v>
      </c>
      <c r="P39" s="107">
        <v>1</v>
      </c>
      <c r="Q39" s="106"/>
      <c r="R39" s="108"/>
      <c r="S39" s="109">
        <v>22</v>
      </c>
      <c r="T39" s="32">
        <f>(N39*R39)</f>
        <v>0</v>
      </c>
      <c r="U39" s="32">
        <f>IF(S39="Без НДС","Без НДС",S39/100*T39)</f>
        <v>0</v>
      </c>
      <c r="V39" s="32">
        <f>IF(S39="Без НДС",T39,ROUND(R39*(1+S39/100),2)*N39)</f>
        <v>0</v>
      </c>
    </row>
    <row r="40" spans="2:22" ht="180" x14ac:dyDescent="0.25">
      <c r="B40" s="21">
        <v>10</v>
      </c>
      <c r="C40" s="22" t="s">
        <v>128</v>
      </c>
      <c r="D40" s="45" t="s">
        <v>129</v>
      </c>
      <c r="E40" s="45" t="s">
        <v>130</v>
      </c>
      <c r="F40" s="21" t="s">
        <v>45</v>
      </c>
      <c r="G40" s="21">
        <v>1</v>
      </c>
      <c r="H40" s="4"/>
      <c r="I40" s="4"/>
      <c r="J40" s="4"/>
      <c r="K40" s="4">
        <v>1</v>
      </c>
      <c r="L40" s="106"/>
      <c r="M40" s="106"/>
      <c r="N40" s="106"/>
      <c r="O40" s="107" t="s">
        <v>45</v>
      </c>
      <c r="P40" s="107">
        <v>1</v>
      </c>
      <c r="Q40" s="106"/>
      <c r="R40" s="108"/>
      <c r="S40" s="109">
        <v>22</v>
      </c>
      <c r="T40" s="32">
        <f>(N40*R40)</f>
        <v>0</v>
      </c>
      <c r="U40" s="32">
        <f>IF(S40="Без НДС","Без НДС",S40/100*T40)</f>
        <v>0</v>
      </c>
      <c r="V40" s="32">
        <f>IF(S40="Без НДС",T40,ROUND(R40*(1+S40/100),2)*N40)</f>
        <v>0</v>
      </c>
    </row>
    <row r="41" spans="2:22" ht="180" x14ac:dyDescent="0.25">
      <c r="B41" s="21">
        <v>11</v>
      </c>
      <c r="C41" s="22" t="s">
        <v>131</v>
      </c>
      <c r="D41" s="45" t="s">
        <v>132</v>
      </c>
      <c r="E41" s="45" t="s">
        <v>133</v>
      </c>
      <c r="F41" s="21" t="s">
        <v>45</v>
      </c>
      <c r="G41" s="21">
        <v>1</v>
      </c>
      <c r="H41" s="4"/>
      <c r="I41" s="4"/>
      <c r="J41" s="4"/>
      <c r="K41" s="4">
        <v>1</v>
      </c>
      <c r="L41" s="106"/>
      <c r="M41" s="106"/>
      <c r="N41" s="106"/>
      <c r="O41" s="107" t="s">
        <v>45</v>
      </c>
      <c r="P41" s="107">
        <v>1</v>
      </c>
      <c r="Q41" s="106"/>
      <c r="R41" s="108"/>
      <c r="S41" s="109">
        <v>22</v>
      </c>
      <c r="T41" s="32">
        <f>(N41*R41)</f>
        <v>0</v>
      </c>
      <c r="U41" s="32">
        <f>IF(S41="Без НДС","Без НДС",S41/100*T41)</f>
        <v>0</v>
      </c>
      <c r="V41" s="32">
        <f>IF(S41="Без НДС",T41,ROUND(R41*(1+S41/100),2)*N41)</f>
        <v>0</v>
      </c>
    </row>
    <row r="42" spans="2:22" ht="165" x14ac:dyDescent="0.25">
      <c r="B42" s="21">
        <v>12</v>
      </c>
      <c r="C42" s="22" t="s">
        <v>105</v>
      </c>
      <c r="D42" s="45" t="s">
        <v>106</v>
      </c>
      <c r="E42" s="45" t="s">
        <v>134</v>
      </c>
      <c r="F42" s="21" t="s">
        <v>45</v>
      </c>
      <c r="G42" s="21">
        <v>1</v>
      </c>
      <c r="H42" s="4"/>
      <c r="I42" s="4"/>
      <c r="J42" s="4"/>
      <c r="K42" s="4">
        <v>1</v>
      </c>
      <c r="L42" s="106"/>
      <c r="M42" s="106"/>
      <c r="N42" s="106"/>
      <c r="O42" s="107" t="s">
        <v>45</v>
      </c>
      <c r="P42" s="107">
        <v>1</v>
      </c>
      <c r="Q42" s="106"/>
      <c r="R42" s="108"/>
      <c r="S42" s="109">
        <v>22</v>
      </c>
      <c r="T42" s="32">
        <f>(N42*R42)</f>
        <v>0</v>
      </c>
      <c r="U42" s="32">
        <f>IF(S42="Без НДС","Без НДС",S42/100*T42)</f>
        <v>0</v>
      </c>
      <c r="V42" s="32">
        <f>IF(S42="Без НДС",T42,ROUND(R42*(1+S42/100),2)*N42)</f>
        <v>0</v>
      </c>
    </row>
    <row r="43" spans="2:22" ht="30" x14ac:dyDescent="0.25">
      <c r="B43" s="21">
        <v>13</v>
      </c>
      <c r="C43" s="22" t="s">
        <v>135</v>
      </c>
      <c r="D43" s="45" t="s">
        <v>136</v>
      </c>
      <c r="E43" s="45"/>
      <c r="F43" s="21" t="s">
        <v>45</v>
      </c>
      <c r="G43" s="21">
        <v>1</v>
      </c>
      <c r="H43" s="4"/>
      <c r="I43" s="4">
        <v>1</v>
      </c>
      <c r="J43" s="4"/>
      <c r="K43" s="4"/>
      <c r="L43" s="106"/>
      <c r="M43" s="106"/>
      <c r="N43" s="106"/>
      <c r="O43" s="107" t="s">
        <v>45</v>
      </c>
      <c r="P43" s="107">
        <v>1</v>
      </c>
      <c r="Q43" s="106"/>
      <c r="R43" s="108"/>
      <c r="S43" s="109">
        <v>22</v>
      </c>
      <c r="T43" s="32">
        <f>(N43*R43)</f>
        <v>0</v>
      </c>
      <c r="U43" s="32">
        <f>IF(S43="Без НДС","Без НДС",S43/100*T43)</f>
        <v>0</v>
      </c>
      <c r="V43" s="32">
        <f>IF(S43="Без НДС",T43,ROUND(R43*(1+S43/100),2)*N43)</f>
        <v>0</v>
      </c>
    </row>
    <row r="44" spans="2:22" ht="45" x14ac:dyDescent="0.25">
      <c r="B44" s="21">
        <v>14</v>
      </c>
      <c r="C44" s="22" t="s">
        <v>131</v>
      </c>
      <c r="D44" s="45" t="s">
        <v>132</v>
      </c>
      <c r="E44" s="45" t="s">
        <v>137</v>
      </c>
      <c r="F44" s="21" t="s">
        <v>45</v>
      </c>
      <c r="G44" s="21">
        <v>2</v>
      </c>
      <c r="H44" s="4">
        <v>2</v>
      </c>
      <c r="I44" s="4"/>
      <c r="J44" s="4"/>
      <c r="K44" s="4"/>
      <c r="L44" s="106"/>
      <c r="M44" s="106"/>
      <c r="N44" s="106"/>
      <c r="O44" s="107" t="s">
        <v>45</v>
      </c>
      <c r="P44" s="107">
        <v>1</v>
      </c>
      <c r="Q44" s="106"/>
      <c r="R44" s="108"/>
      <c r="S44" s="109">
        <v>22</v>
      </c>
      <c r="T44" s="32">
        <f>(N44*R44)</f>
        <v>0</v>
      </c>
      <c r="U44" s="32">
        <f>IF(S44="Без НДС","Без НДС",S44/100*T44)</f>
        <v>0</v>
      </c>
      <c r="V44" s="32">
        <f>IF(S44="Без НДС",T44,ROUND(R44*(1+S44/100),2)*N44)</f>
        <v>0</v>
      </c>
    </row>
    <row r="45" spans="2:22" ht="90" x14ac:dyDescent="0.25">
      <c r="B45" s="21">
        <v>15</v>
      </c>
      <c r="C45" s="22" t="s">
        <v>138</v>
      </c>
      <c r="D45" s="45" t="s">
        <v>139</v>
      </c>
      <c r="E45" s="45" t="s">
        <v>140</v>
      </c>
      <c r="F45" s="21" t="s">
        <v>45</v>
      </c>
      <c r="G45" s="21">
        <v>1</v>
      </c>
      <c r="H45" s="4"/>
      <c r="I45" s="4"/>
      <c r="J45" s="4"/>
      <c r="K45" s="4">
        <v>1</v>
      </c>
      <c r="L45" s="106"/>
      <c r="M45" s="106"/>
      <c r="N45" s="106"/>
      <c r="O45" s="107" t="s">
        <v>45</v>
      </c>
      <c r="P45" s="107">
        <v>1</v>
      </c>
      <c r="Q45" s="106"/>
      <c r="R45" s="108"/>
      <c r="S45" s="109">
        <v>22</v>
      </c>
      <c r="T45" s="32">
        <f>(N45*R45)</f>
        <v>0</v>
      </c>
      <c r="U45" s="32">
        <f>IF(S45="Без НДС","Без НДС",S45/100*T45)</f>
        <v>0</v>
      </c>
      <c r="V45" s="32">
        <f>IF(S45="Без НДС",T45,ROUND(R45*(1+S45/100),2)*N45)</f>
        <v>0</v>
      </c>
    </row>
    <row r="46" spans="2:22" ht="45" x14ac:dyDescent="0.25">
      <c r="B46" s="21">
        <v>16</v>
      </c>
      <c r="C46" s="22" t="s">
        <v>141</v>
      </c>
      <c r="D46" s="45" t="s">
        <v>142</v>
      </c>
      <c r="E46" s="45" t="s">
        <v>112</v>
      </c>
      <c r="F46" s="21" t="s">
        <v>45</v>
      </c>
      <c r="G46" s="21">
        <v>2</v>
      </c>
      <c r="H46" s="4">
        <v>1</v>
      </c>
      <c r="I46" s="4">
        <v>1</v>
      </c>
      <c r="J46" s="4"/>
      <c r="K46" s="4"/>
      <c r="L46" s="106"/>
      <c r="M46" s="106"/>
      <c r="N46" s="106"/>
      <c r="O46" s="107" t="s">
        <v>45</v>
      </c>
      <c r="P46" s="107">
        <v>1</v>
      </c>
      <c r="Q46" s="106"/>
      <c r="R46" s="108"/>
      <c r="S46" s="109">
        <v>22</v>
      </c>
      <c r="T46" s="32">
        <f>(N46*R46)</f>
        <v>0</v>
      </c>
      <c r="U46" s="32">
        <f>IF(S46="Без НДС","Без НДС",S46/100*T46)</f>
        <v>0</v>
      </c>
      <c r="V46" s="32">
        <f>IF(S46="Без НДС",T46,ROUND(R46*(1+S46/100),2)*N46)</f>
        <v>0</v>
      </c>
    </row>
    <row r="47" spans="2:22" ht="60" x14ac:dyDescent="0.25">
      <c r="B47" s="21">
        <v>17</v>
      </c>
      <c r="C47" s="22" t="s">
        <v>143</v>
      </c>
      <c r="D47" s="45" t="s">
        <v>144</v>
      </c>
      <c r="E47" s="45"/>
      <c r="F47" s="21" t="s">
        <v>45</v>
      </c>
      <c r="G47" s="21">
        <v>6</v>
      </c>
      <c r="H47" s="4">
        <v>6</v>
      </c>
      <c r="I47" s="4"/>
      <c r="J47" s="4"/>
      <c r="K47" s="4"/>
      <c r="L47" s="106"/>
      <c r="M47" s="106"/>
      <c r="N47" s="106"/>
      <c r="O47" s="107" t="s">
        <v>45</v>
      </c>
      <c r="P47" s="107">
        <v>1</v>
      </c>
      <c r="Q47" s="106"/>
      <c r="R47" s="108"/>
      <c r="S47" s="109">
        <v>22</v>
      </c>
      <c r="T47" s="32">
        <f>(N47*R47)</f>
        <v>0</v>
      </c>
      <c r="U47" s="32">
        <f>IF(S47="Без НДС","Без НДС",S47/100*T47)</f>
        <v>0</v>
      </c>
      <c r="V47" s="32">
        <f>IF(S47="Без НДС",T47,ROUND(R47*(1+S47/100),2)*N47)</f>
        <v>0</v>
      </c>
    </row>
    <row r="48" spans="2:22" ht="45" x14ac:dyDescent="0.25">
      <c r="B48" s="21">
        <v>18</v>
      </c>
      <c r="C48" s="22" t="s">
        <v>145</v>
      </c>
      <c r="D48" s="45" t="s">
        <v>146</v>
      </c>
      <c r="E48" s="45" t="s">
        <v>112</v>
      </c>
      <c r="F48" s="21" t="s">
        <v>45</v>
      </c>
      <c r="G48" s="21">
        <v>10</v>
      </c>
      <c r="H48" s="4">
        <v>5</v>
      </c>
      <c r="I48" s="4"/>
      <c r="J48" s="4">
        <v>5</v>
      </c>
      <c r="K48" s="4"/>
      <c r="L48" s="106"/>
      <c r="M48" s="106"/>
      <c r="N48" s="106"/>
      <c r="O48" s="107" t="s">
        <v>45</v>
      </c>
      <c r="P48" s="107">
        <v>1</v>
      </c>
      <c r="Q48" s="106"/>
      <c r="R48" s="108"/>
      <c r="S48" s="109">
        <v>22</v>
      </c>
      <c r="T48" s="32">
        <f>(N48*R48)</f>
        <v>0</v>
      </c>
      <c r="U48" s="32">
        <f>IF(S48="Без НДС","Без НДС",S48/100*T48)</f>
        <v>0</v>
      </c>
      <c r="V48" s="32">
        <f>IF(S48="Без НДС",T48,ROUND(R48*(1+S48/100),2)*N48)</f>
        <v>0</v>
      </c>
    </row>
    <row r="49" spans="2:22" ht="60" x14ac:dyDescent="0.25">
      <c r="B49" s="21">
        <v>19</v>
      </c>
      <c r="C49" s="22" t="s">
        <v>147</v>
      </c>
      <c r="D49" s="45" t="s">
        <v>148</v>
      </c>
      <c r="E49" s="45"/>
      <c r="F49" s="21" t="s">
        <v>45</v>
      </c>
      <c r="G49" s="21">
        <v>10</v>
      </c>
      <c r="H49" s="4">
        <v>10</v>
      </c>
      <c r="I49" s="4"/>
      <c r="J49" s="4"/>
      <c r="K49" s="4"/>
      <c r="L49" s="106"/>
      <c r="M49" s="106"/>
      <c r="N49" s="106"/>
      <c r="O49" s="107" t="s">
        <v>45</v>
      </c>
      <c r="P49" s="107">
        <v>1</v>
      </c>
      <c r="Q49" s="106"/>
      <c r="R49" s="108"/>
      <c r="S49" s="109">
        <v>22</v>
      </c>
      <c r="T49" s="32">
        <f>(N49*R49)</f>
        <v>0</v>
      </c>
      <c r="U49" s="32">
        <f>IF(S49="Без НДС","Без НДС",S49/100*T49)</f>
        <v>0</v>
      </c>
      <c r="V49" s="32">
        <f>IF(S49="Без НДС",T49,ROUND(R49*(1+S49/100),2)*N49)</f>
        <v>0</v>
      </c>
    </row>
    <row r="50" spans="2:22" ht="45" x14ac:dyDescent="0.25">
      <c r="B50" s="21">
        <v>20</v>
      </c>
      <c r="C50" s="22" t="s">
        <v>149</v>
      </c>
      <c r="D50" s="45" t="s">
        <v>150</v>
      </c>
      <c r="E50" s="45" t="s">
        <v>151</v>
      </c>
      <c r="F50" s="21" t="s">
        <v>45</v>
      </c>
      <c r="G50" s="21">
        <v>2</v>
      </c>
      <c r="H50" s="4"/>
      <c r="I50" s="4"/>
      <c r="J50" s="4">
        <v>2</v>
      </c>
      <c r="K50" s="4"/>
      <c r="L50" s="106"/>
      <c r="M50" s="106"/>
      <c r="N50" s="106"/>
      <c r="O50" s="107" t="s">
        <v>45</v>
      </c>
      <c r="P50" s="107">
        <v>1</v>
      </c>
      <c r="Q50" s="106"/>
      <c r="R50" s="108"/>
      <c r="S50" s="109">
        <v>22</v>
      </c>
      <c r="T50" s="32">
        <f>(N50*R50)</f>
        <v>0</v>
      </c>
      <c r="U50" s="32">
        <f>IF(S50="Без НДС","Без НДС",S50/100*T50)</f>
        <v>0</v>
      </c>
      <c r="V50" s="32">
        <f>IF(S50="Без НДС",T50,ROUND(R50*(1+S50/100),2)*N50)</f>
        <v>0</v>
      </c>
    </row>
    <row r="51" spans="2:22" ht="30" x14ac:dyDescent="0.25">
      <c r="B51" s="21">
        <v>21</v>
      </c>
      <c r="C51" s="22" t="s">
        <v>105</v>
      </c>
      <c r="D51" s="45" t="s">
        <v>106</v>
      </c>
      <c r="E51" s="45" t="s">
        <v>152</v>
      </c>
      <c r="F51" s="21" t="s">
        <v>45</v>
      </c>
      <c r="G51" s="21">
        <v>1</v>
      </c>
      <c r="H51" s="4"/>
      <c r="I51" s="4"/>
      <c r="J51" s="4"/>
      <c r="K51" s="4">
        <v>1</v>
      </c>
      <c r="L51" s="106"/>
      <c r="M51" s="106"/>
      <c r="N51" s="106"/>
      <c r="O51" s="107" t="s">
        <v>45</v>
      </c>
      <c r="P51" s="107">
        <v>1</v>
      </c>
      <c r="Q51" s="106"/>
      <c r="R51" s="108"/>
      <c r="S51" s="109">
        <v>22</v>
      </c>
      <c r="T51" s="32">
        <f>(N51*R51)</f>
        <v>0</v>
      </c>
      <c r="U51" s="32">
        <f>IF(S51="Без НДС","Без НДС",S51/100*T51)</f>
        <v>0</v>
      </c>
      <c r="V51" s="32">
        <f>IF(S51="Без НДС",T51,ROUND(R51*(1+S51/100),2)*N51)</f>
        <v>0</v>
      </c>
    </row>
    <row r="52" spans="2:22" ht="45" x14ac:dyDescent="0.25">
      <c r="B52" s="21">
        <v>22</v>
      </c>
      <c r="C52" s="22" t="s">
        <v>153</v>
      </c>
      <c r="D52" s="45" t="s">
        <v>154</v>
      </c>
      <c r="E52" s="45" t="s">
        <v>155</v>
      </c>
      <c r="F52" s="21" t="s">
        <v>45</v>
      </c>
      <c r="G52" s="21">
        <v>1</v>
      </c>
      <c r="H52" s="4"/>
      <c r="I52" s="4"/>
      <c r="J52" s="4"/>
      <c r="K52" s="4">
        <v>1</v>
      </c>
      <c r="L52" s="106"/>
      <c r="M52" s="106"/>
      <c r="N52" s="106"/>
      <c r="O52" s="107" t="s">
        <v>45</v>
      </c>
      <c r="P52" s="107">
        <v>1</v>
      </c>
      <c r="Q52" s="106"/>
      <c r="R52" s="108"/>
      <c r="S52" s="109">
        <v>22</v>
      </c>
      <c r="T52" s="32">
        <f>(N52*R52)</f>
        <v>0</v>
      </c>
      <c r="U52" s="32">
        <f>IF(S52="Без НДС","Без НДС",S52/100*T52)</f>
        <v>0</v>
      </c>
      <c r="V52" s="32">
        <f>IF(S52="Без НДС",T52,ROUND(R52*(1+S52/100),2)*N52)</f>
        <v>0</v>
      </c>
    </row>
    <row r="53" spans="2:22" ht="30" x14ac:dyDescent="0.25">
      <c r="B53" s="21">
        <v>23</v>
      </c>
      <c r="C53" s="22" t="s">
        <v>156</v>
      </c>
      <c r="D53" s="45" t="s">
        <v>157</v>
      </c>
      <c r="E53" s="45" t="s">
        <v>112</v>
      </c>
      <c r="F53" s="21" t="s">
        <v>45</v>
      </c>
      <c r="G53" s="21">
        <v>40</v>
      </c>
      <c r="H53" s="4">
        <v>10</v>
      </c>
      <c r="I53" s="4">
        <v>10</v>
      </c>
      <c r="J53" s="4">
        <v>10</v>
      </c>
      <c r="K53" s="4">
        <v>10</v>
      </c>
      <c r="L53" s="106"/>
      <c r="M53" s="106"/>
      <c r="N53" s="106"/>
      <c r="O53" s="107" t="s">
        <v>45</v>
      </c>
      <c r="P53" s="107">
        <v>1</v>
      </c>
      <c r="Q53" s="106"/>
      <c r="R53" s="108"/>
      <c r="S53" s="109">
        <v>22</v>
      </c>
      <c r="T53" s="32">
        <f>(N53*R53)</f>
        <v>0</v>
      </c>
      <c r="U53" s="32">
        <f>IF(S53="Без НДС","Без НДС",S53/100*T53)</f>
        <v>0</v>
      </c>
      <c r="V53" s="32">
        <f>IF(S53="Без НДС",T53,ROUND(R53*(1+S53/100),2)*N53)</f>
        <v>0</v>
      </c>
    </row>
    <row r="54" spans="2:22" x14ac:dyDescent="0.25">
      <c r="B54" s="30" t="s">
        <v>32</v>
      </c>
      <c r="C54" s="30"/>
      <c r="D54" s="30"/>
      <c r="E54" s="30"/>
      <c r="F54" s="30"/>
      <c r="G54" s="30">
        <f>SUM(G31:G53)</f>
        <v>114</v>
      </c>
      <c r="H54" s="30"/>
      <c r="I54" s="30"/>
      <c r="J54" s="30"/>
      <c r="K54" s="30"/>
      <c r="L54" s="30"/>
      <c r="M54" s="30"/>
      <c r="N54" s="30">
        <f>SUM(N31:N53)</f>
        <v>0</v>
      </c>
      <c r="O54" s="30"/>
      <c r="P54" s="30"/>
      <c r="Q54" s="30"/>
      <c r="R54" s="31"/>
      <c r="S54" s="31"/>
      <c r="T54" s="31">
        <f>SUM(T31:T53)</f>
        <v>0</v>
      </c>
      <c r="U54" s="31">
        <f>SUM(U31:U53)</f>
        <v>0</v>
      </c>
      <c r="V54" s="31">
        <f>SUM(V31:V53)</f>
        <v>0</v>
      </c>
    </row>
    <row r="56" spans="2:22" x14ac:dyDescent="0.25">
      <c r="C56" s="47"/>
      <c r="D56" s="47"/>
      <c r="E56" s="47"/>
      <c r="F56" s="47"/>
      <c r="H56" s="43"/>
      <c r="L56" s="47"/>
      <c r="M56" s="47"/>
      <c r="N56" s="47"/>
      <c r="O56" s="47"/>
      <c r="P56" s="47"/>
      <c r="Q56" s="47"/>
    </row>
    <row r="57" spans="2:22" x14ac:dyDescent="0.25">
      <c r="C57" s="46" t="s">
        <v>27</v>
      </c>
      <c r="D57" s="46"/>
      <c r="E57" s="46"/>
      <c r="F57" s="46"/>
      <c r="H57" s="2" t="s">
        <v>28</v>
      </c>
      <c r="L57" s="46" t="s">
        <v>29</v>
      </c>
      <c r="M57" s="46"/>
      <c r="N57" s="46"/>
      <c r="O57" s="46"/>
      <c r="P57" s="46"/>
      <c r="Q57" s="46"/>
    </row>
    <row r="59" spans="2:22" x14ac:dyDescent="0.25">
      <c r="C59" s="24" t="s">
        <v>30</v>
      </c>
    </row>
    <row r="60" spans="2:22" x14ac:dyDescent="0.25">
      <c r="C60" s="24" t="s">
        <v>31</v>
      </c>
    </row>
  </sheetData>
  <sheetProtection algorithmName="SHA-512" hashValue="OPv2fVJ0ygPlxoai3vLyEuHXz6SQx06DD1S74OLSZbhMwshqLeo2q3csSsmIsh0ae6IP/ACf7aWoekkad5rfuw==" saltValue="I4cFrstOIZqtI8+D/Ridfw==" spinCount="100000" sheet="1" objects="1" scenarios="1"/>
  <mergeCells count="37">
    <mergeCell ref="B29:K29"/>
    <mergeCell ref="L29:V29"/>
    <mergeCell ref="H8:K8"/>
    <mergeCell ref="H7:K7"/>
    <mergeCell ref="H9:K9"/>
    <mergeCell ref="H13:M13"/>
    <mergeCell ref="H14:M14"/>
    <mergeCell ref="H15:M15"/>
    <mergeCell ref="A8:G9"/>
    <mergeCell ref="H10:K10"/>
    <mergeCell ref="H11:I11"/>
    <mergeCell ref="H12:I12"/>
    <mergeCell ref="J11:K11"/>
    <mergeCell ref="J12:K12"/>
    <mergeCell ref="B20:J20"/>
    <mergeCell ref="A1:D1"/>
    <mergeCell ref="A5:G5"/>
    <mergeCell ref="A6:G6"/>
    <mergeCell ref="A7:G7"/>
    <mergeCell ref="H5:J5"/>
    <mergeCell ref="H6:M6"/>
    <mergeCell ref="C57:F57"/>
    <mergeCell ref="L56:Q56"/>
    <mergeCell ref="L57:Q57"/>
    <mergeCell ref="A10:G10"/>
    <mergeCell ref="B18:J18"/>
    <mergeCell ref="B19:J19"/>
    <mergeCell ref="A17:C17"/>
    <mergeCell ref="D17:J17"/>
    <mergeCell ref="A14:G14"/>
    <mergeCell ref="A15:G15"/>
    <mergeCell ref="A13:G13"/>
    <mergeCell ref="A11:G12"/>
    <mergeCell ref="A26:Q26"/>
    <mergeCell ref="A27:Q27"/>
    <mergeCell ref="A16:R16"/>
    <mergeCell ref="C56:F56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Списки!$A$2:$A$3</xm:f>
          </x14:formula1>
          <xm:sqref>L12:M12</xm:sqref>
        </x14:dataValidation>
        <x14:dataValidation type="list" allowBlank="1" showInputMessage="1" showErrorMessage="1">
          <x14:formula1>
            <xm:f>Лист2!$D$2:$D$5</xm:f>
          </x14:formula1>
          <xm:sqref>S31:S53</xm:sqref>
        </x14:dataValidation>
        <x14:dataValidation type="list" allowBlank="1" showInputMessage="1" showErrorMessage="1">
          <x14:formula1>
            <xm:f>Лист2!$A$1:$A$26</xm:f>
          </x14:formula1>
          <xm:sqref>O31:O53</xm:sqref>
        </x14:dataValidation>
        <x14:dataValidation type="list" allowBlank="1" showInputMessage="1" showErrorMessage="1">
          <x14:formula1>
            <xm:f>Лист2!$G$2:$G$9</xm:f>
          </x14:formula1>
          <xm:sqref>N25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A26"/>
    </sheetView>
  </sheetViews>
  <sheetFormatPr defaultRowHeight="15" x14ac:dyDescent="0.25"/>
  <sheetData>
    <row r="1" spans="1:7" x14ac:dyDescent="0.25">
      <c r="A1" s="33" t="s">
        <v>47</v>
      </c>
      <c r="D1" t="s">
        <v>69</v>
      </c>
      <c r="G1" t="s">
        <v>72</v>
      </c>
    </row>
    <row r="2" spans="1:7" x14ac:dyDescent="0.25">
      <c r="A2" s="33" t="s">
        <v>48</v>
      </c>
      <c r="D2" s="35">
        <v>20</v>
      </c>
      <c r="G2" s="33" t="s">
        <v>74</v>
      </c>
    </row>
    <row r="3" spans="1:7" x14ac:dyDescent="0.25">
      <c r="A3" s="33" t="s">
        <v>49</v>
      </c>
      <c r="D3" s="35">
        <v>10</v>
      </c>
      <c r="G3" s="33" t="s">
        <v>75</v>
      </c>
    </row>
    <row r="4" spans="1:7" x14ac:dyDescent="0.25">
      <c r="A4" s="33" t="s">
        <v>50</v>
      </c>
      <c r="D4" s="35">
        <v>0</v>
      </c>
      <c r="G4" s="33" t="s">
        <v>76</v>
      </c>
    </row>
    <row r="5" spans="1:7" x14ac:dyDescent="0.25">
      <c r="A5" s="33" t="s">
        <v>51</v>
      </c>
      <c r="D5" s="35" t="s">
        <v>70</v>
      </c>
      <c r="G5" s="33" t="s">
        <v>73</v>
      </c>
    </row>
    <row r="6" spans="1:7" x14ac:dyDescent="0.25">
      <c r="A6" s="33" t="s">
        <v>46</v>
      </c>
      <c r="G6" s="33" t="s">
        <v>77</v>
      </c>
    </row>
    <row r="7" spans="1:7" x14ac:dyDescent="0.25">
      <c r="A7" s="33" t="s">
        <v>52</v>
      </c>
      <c r="G7" s="33" t="s">
        <v>78</v>
      </c>
    </row>
    <row r="8" spans="1:7" x14ac:dyDescent="0.25">
      <c r="A8" s="33" t="s">
        <v>53</v>
      </c>
      <c r="G8" s="33" t="s">
        <v>79</v>
      </c>
    </row>
    <row r="9" spans="1:7" x14ac:dyDescent="0.25">
      <c r="A9" s="33" t="s">
        <v>54</v>
      </c>
      <c r="G9" s="33" t="s">
        <v>80</v>
      </c>
    </row>
    <row r="10" spans="1:7" x14ac:dyDescent="0.25">
      <c r="A10" s="33" t="s">
        <v>55</v>
      </c>
    </row>
    <row r="11" spans="1:7" x14ac:dyDescent="0.25">
      <c r="A11" s="33" t="s">
        <v>56</v>
      </c>
    </row>
    <row r="12" spans="1:7" x14ac:dyDescent="0.25">
      <c r="A12" s="33" t="s">
        <v>56</v>
      </c>
    </row>
    <row r="13" spans="1:7" x14ac:dyDescent="0.25">
      <c r="A13" s="33" t="s">
        <v>57</v>
      </c>
    </row>
    <row r="14" spans="1:7" x14ac:dyDescent="0.25">
      <c r="A14" s="33" t="s">
        <v>58</v>
      </c>
    </row>
    <row r="15" spans="1:7" x14ac:dyDescent="0.25">
      <c r="A15" s="33" t="s">
        <v>59</v>
      </c>
    </row>
    <row r="16" spans="1:7" x14ac:dyDescent="0.25">
      <c r="A16" s="33" t="s">
        <v>60</v>
      </c>
    </row>
    <row r="17" spans="1:1" x14ac:dyDescent="0.25">
      <c r="A17" s="33" t="s">
        <v>61</v>
      </c>
    </row>
    <row r="18" spans="1:1" x14ac:dyDescent="0.25">
      <c r="A18" s="33" t="s">
        <v>62</v>
      </c>
    </row>
    <row r="19" spans="1:1" x14ac:dyDescent="0.25">
      <c r="A19" s="33" t="s">
        <v>63</v>
      </c>
    </row>
    <row r="20" spans="1:1" x14ac:dyDescent="0.25">
      <c r="A20" s="33" t="s">
        <v>64</v>
      </c>
    </row>
    <row r="21" spans="1:1" x14ac:dyDescent="0.25">
      <c r="A21" s="33" t="s">
        <v>65</v>
      </c>
    </row>
    <row r="22" spans="1:1" x14ac:dyDescent="0.25">
      <c r="A22" s="33" t="s">
        <v>66</v>
      </c>
    </row>
    <row r="23" spans="1:1" x14ac:dyDescent="0.25">
      <c r="A23" s="33" t="s">
        <v>67</v>
      </c>
    </row>
    <row r="24" spans="1:1" x14ac:dyDescent="0.25">
      <c r="A24" s="33" t="s">
        <v>68</v>
      </c>
    </row>
    <row r="25" spans="1:1" x14ac:dyDescent="0.25">
      <c r="A25" s="33" t="s">
        <v>45</v>
      </c>
    </row>
    <row r="26" spans="1:1" x14ac:dyDescent="0.25">
      <c r="A26" s="33" t="s">
        <v>93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36.140625" customWidth="1"/>
  </cols>
  <sheetData>
    <row r="1" spans="1:1" x14ac:dyDescent="0.25">
      <c r="A1" t="s">
        <v>34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Списки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 Ирина Олеговна</dc:creator>
  <cp:lastModifiedBy>Зюзина Наталья Петровна</cp:lastModifiedBy>
  <dcterms:created xsi:type="dcterms:W3CDTF">2019-10-31T02:36:50Z</dcterms:created>
  <dcterms:modified xsi:type="dcterms:W3CDTF">2026-10-20T05:57:30Z</dcterms:modified>
</cp:coreProperties>
</file>